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віт про виконання фінансового 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  <c r="E125" i="1"/>
  <c r="F123" i="1"/>
  <c r="E123" i="1"/>
  <c r="F67" i="1" l="1"/>
  <c r="E67" i="1"/>
  <c r="F62" i="1"/>
  <c r="E62" i="1"/>
  <c r="F59" i="1"/>
  <c r="E59" i="1"/>
  <c r="F38" i="1"/>
  <c r="E38" i="1"/>
  <c r="F37" i="1"/>
  <c r="E37" i="1"/>
  <c r="F36" i="1"/>
  <c r="E36" i="1"/>
  <c r="D28" i="1" l="1"/>
  <c r="D30" i="1"/>
  <c r="D60" i="1" l="1"/>
  <c r="D63" i="1"/>
  <c r="D45" i="1"/>
  <c r="D26" i="1"/>
  <c r="F117" i="1"/>
  <c r="F63" i="1" l="1"/>
  <c r="E63" i="1"/>
  <c r="D65" i="1"/>
  <c r="F60" i="1"/>
  <c r="E60" i="1"/>
  <c r="E34" i="1"/>
  <c r="F65" i="1" l="1"/>
  <c r="E65" i="1"/>
  <c r="D113" i="1"/>
  <c r="D69" i="1" l="1"/>
  <c r="F69" i="1" l="1"/>
  <c r="E69" i="1"/>
  <c r="E44" i="1"/>
  <c r="E40" i="1"/>
  <c r="E33" i="1"/>
  <c r="E27" i="1"/>
  <c r="E26" i="1"/>
  <c r="F26" i="1"/>
  <c r="F27" i="1"/>
  <c r="E28" i="1"/>
  <c r="E31" i="1"/>
  <c r="F31" i="1"/>
  <c r="F33" i="1"/>
  <c r="E35" i="1"/>
  <c r="F35" i="1"/>
  <c r="F40" i="1"/>
  <c r="E41" i="1"/>
  <c r="F41" i="1"/>
  <c r="F44" i="1"/>
  <c r="E47" i="1"/>
  <c r="F47" i="1"/>
  <c r="E48" i="1"/>
  <c r="F48" i="1"/>
  <c r="E49" i="1"/>
  <c r="F49" i="1"/>
  <c r="E50" i="1"/>
  <c r="F50" i="1"/>
  <c r="D54" i="1"/>
  <c r="E54" i="1" s="1"/>
  <c r="E74" i="1"/>
  <c r="F74" i="1"/>
  <c r="E75" i="1"/>
  <c r="F75" i="1"/>
  <c r="E76" i="1"/>
  <c r="F76" i="1"/>
  <c r="E77" i="1"/>
  <c r="F77" i="1"/>
  <c r="E78" i="1"/>
  <c r="F78" i="1"/>
  <c r="D79" i="1"/>
  <c r="E79" i="1" s="1"/>
  <c r="E81" i="1"/>
  <c r="F81" i="1"/>
  <c r="E85" i="1"/>
  <c r="F85" i="1"/>
  <c r="E86" i="1"/>
  <c r="F86" i="1"/>
  <c r="D90" i="1"/>
  <c r="D88" i="1" s="1"/>
  <c r="E91" i="1"/>
  <c r="F91" i="1"/>
  <c r="E92" i="1"/>
  <c r="F92" i="1"/>
  <c r="E93" i="1"/>
  <c r="F93" i="1"/>
  <c r="D98" i="1"/>
  <c r="E98" i="1" s="1"/>
  <c r="E99" i="1"/>
  <c r="F99" i="1"/>
  <c r="E110" i="1"/>
  <c r="F110" i="1"/>
  <c r="E117" i="1"/>
  <c r="D119" i="1"/>
  <c r="E119" i="1" s="1"/>
  <c r="F98" i="1" l="1"/>
  <c r="F119" i="1"/>
  <c r="F90" i="1"/>
  <c r="F79" i="1"/>
  <c r="F54" i="1"/>
  <c r="F28" i="1"/>
  <c r="F88" i="1"/>
  <c r="D84" i="1"/>
  <c r="E88" i="1"/>
  <c r="E90" i="1"/>
  <c r="E84" i="1" l="1"/>
  <c r="F84" i="1"/>
  <c r="F30" i="1"/>
  <c r="E30" i="1"/>
  <c r="E45" i="1" l="1"/>
  <c r="F45" i="1"/>
</calcChain>
</file>

<file path=xl/sharedStrings.xml><?xml version="1.0" encoding="utf-8"?>
<sst xmlns="http://schemas.openxmlformats.org/spreadsheetml/2006/main" count="143" uniqueCount="133">
  <si>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</si>
  <si>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</si>
  <si>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</si>
  <si>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</si>
  <si>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 xml:space="preserve"> </t>
  </si>
  <si>
    <t xml:space="preserve">Підприємство       </t>
  </si>
  <si>
    <t xml:space="preserve"> КП "Прилукитепловодопостачання"</t>
  </si>
  <si>
    <t>коди</t>
  </si>
  <si>
    <t xml:space="preserve">Орган управління        </t>
  </si>
  <si>
    <t>Прилуцька міська рада</t>
  </si>
  <si>
    <t>Рік</t>
  </si>
  <si>
    <t xml:space="preserve">Галузь:  </t>
  </si>
  <si>
    <t>тепло-,  водопостачання та водовідведення</t>
  </si>
  <si>
    <t>за ЄДРПОУ</t>
  </si>
  <si>
    <t xml:space="preserve">Вид економічної діяльності      </t>
  </si>
  <si>
    <t>Постачання пари, гарячої води та кондиційного повітря</t>
  </si>
  <si>
    <t>за СПОДУ</t>
  </si>
  <si>
    <t xml:space="preserve">Місцезнаходження  </t>
  </si>
  <si>
    <t>17500 вул. Садова, буд.104, м. Прилуки Чернігівської області</t>
  </si>
  <si>
    <t>за ЗКГНГ</t>
  </si>
  <si>
    <t xml:space="preserve">Телефон       </t>
  </si>
  <si>
    <t>04637 3-39-36</t>
  </si>
  <si>
    <t>за КВЕД</t>
  </si>
  <si>
    <t>35.30</t>
  </si>
  <si>
    <t xml:space="preserve">Прізвище та ініціали керівника      </t>
  </si>
  <si>
    <t>А.А. Гавриш</t>
  </si>
  <si>
    <t xml:space="preserve">ЗВІТ ПРО ВИКОНАННЯ ФІНАНСОВОГО ПЛАНУ ПІДПРИЄМСТВА </t>
  </si>
  <si>
    <t>(квартал,рік)</t>
  </si>
  <si>
    <t xml:space="preserve">                                                 Основні фінансові показники</t>
  </si>
  <si>
    <t>Одиниці виміру: тис. гривень</t>
  </si>
  <si>
    <t>Код рядка</t>
  </si>
  <si>
    <t>План</t>
  </si>
  <si>
    <t>Факт</t>
  </si>
  <si>
    <t xml:space="preserve">Відхилення
(+,-)
</t>
  </si>
  <si>
    <t xml:space="preserve">Виконання
( %)
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</si>
  <si>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</si>
  <si>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</si>
  <si>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</si>
  <si>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</si>
  <si>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</si>
  <si>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</si>
  <si>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</si>
  <si>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</si>
  <si>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</si>
  <si>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</si>
  <si>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</si>
  <si>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</si>
  <si>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</si>
  <si>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</si>
  <si>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</si>
  <si>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</si>
  <si>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</si>
  <si>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</si>
  <si>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</si>
  <si>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</si>
  <si>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</si>
  <si>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</si>
  <si>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</si>
  <si>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</si>
  <si>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</si>
  <si>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</si>
  <si>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</si>
  <si>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</si>
  <si>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</si>
  <si>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</si>
  <si>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</si>
  <si>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</si>
  <si>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</si>
  <si>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</si>
  <si>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</si>
  <si>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</si>
  <si>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</si>
  <si>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</si>
  <si>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</si>
  <si>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</si>
  <si>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</si>
  <si>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</si>
  <si>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</si>
  <si>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</si>
  <si>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</si>
  <si>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</si>
  <si>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</si>
  <si>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</si>
  <si>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</si>
  <si>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</si>
  <si>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(розшифрувати):</t>
  </si>
  <si>
    <t>відрахування частини чистого прибутку комунальними підприємствами</t>
  </si>
  <si>
    <t>304/1</t>
  </si>
  <si>
    <t>інші  всього, з них</t>
  </si>
  <si>
    <t>304/2</t>
  </si>
  <si>
    <t>рентна плата</t>
  </si>
  <si>
    <t>плата за землю</t>
  </si>
  <si>
    <t>екологічний збір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</si>
  <si>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</si>
  <si>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</si>
  <si>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</si>
  <si>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</si>
  <si>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</si>
  <si>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</si>
  <si>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</si>
  <si>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</si>
  <si>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</si>
  <si>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</si>
  <si>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</si>
  <si>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</si>
  <si>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</si>
  <si>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</si>
  <si>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</si>
  <si>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</si>
  <si>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</si>
  <si>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</si>
  <si>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</si>
  <si>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</si>
  <si>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</si>
  <si>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</si>
  <si>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</si>
  <si>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</si>
  <si>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</si>
  <si>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t xml:space="preserve">(підпис) </t>
  </si>
  <si>
    <t>(ініціали, прізвище)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</si>
  <si>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</si>
  <si>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</si>
  <si>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</si>
  <si>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</si>
  <si>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</si>
  <si>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О.І. Ворона</t>
  </si>
  <si>
    <t>В.Г. Мазуренко</t>
  </si>
  <si>
    <t>одержані гранти та субсидії, %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</si>
  <si>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 2022 рік</t>
    </r>
  </si>
  <si>
    <t>jотримані штрафи, пені, неустойки</t>
  </si>
  <si>
    <t>відшкодування раніше списаних активів</t>
  </si>
  <si>
    <t>відсотки отримані</t>
  </si>
  <si>
    <t>____  _____________ 2023 року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</si>
</sst>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/>
    <xf numFmtId="0" fontId="5" fillId="3" borderId="2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8" fillId="0" borderId="0" xfId="0" applyFont="1"/>
    <xf numFmtId="0" fontId="8" fillId="0" borderId="1" xfId="0" applyFont="1" applyBorder="1"/>
    <xf numFmtId="0" fontId="3" fillId="3" borderId="8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115" zoomScaleNormal="100" workbookViewId="0">
      <selection activeCell="A26" sqref="A26"/>
    </sheetView>
  </sheetViews>
  <sheetFormatPr defaultRowHeight="15" x14ac:dyDescent="0.25"/>
  <cols>
    <col min="1" max="1" width="82.8554687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9" ht="16.5" customHeight="1" x14ac:dyDescent="0.25">
      <c r="E1" s="76" t="s">
        <v>0</v>
      </c>
      <c r="F1" s="76"/>
      <c r="G1" s="1"/>
    </row>
    <row r="2" spans="1:9" ht="17.25" customHeight="1" x14ac:dyDescent="0.25">
      <c r="E2" s="77" t="s">
        <v>1</v>
      </c>
      <c r="F2" s="77"/>
      <c r="G2" s="77"/>
    </row>
    <row r="3" spans="1:9" ht="17.25" customHeight="1" x14ac:dyDescent="0.25">
      <c r="E3" s="78" t="s">
        <v>132</v>
      </c>
      <c r="F3" s="78"/>
      <c r="G3" s="78"/>
    </row>
    <row r="4" spans="1:9" ht="36" customHeight="1" x14ac:dyDescent="0.25">
      <c r="A4" s="2"/>
      <c r="E4" s="79" t="s">
        <v>2</v>
      </c>
      <c r="F4" s="79"/>
      <c r="G4" s="79"/>
    </row>
    <row r="5" spans="1:9" ht="25.5" customHeight="1" x14ac:dyDescent="0.3">
      <c r="A5" s="2"/>
      <c r="E5" s="3"/>
      <c r="F5" s="4" t="s">
        <v>3</v>
      </c>
      <c r="G5" s="5"/>
    </row>
    <row r="6" spans="1:9" ht="15.75" x14ac:dyDescent="0.25">
      <c r="A6" s="6" t="s">
        <v>4</v>
      </c>
      <c r="B6" s="7"/>
    </row>
    <row r="7" spans="1:9" ht="15.75" x14ac:dyDescent="0.25">
      <c r="A7" s="6"/>
      <c r="H7" s="8"/>
      <c r="I7" s="8"/>
    </row>
    <row r="8" spans="1:9" ht="15.75" x14ac:dyDescent="0.25">
      <c r="A8" s="9" t="s">
        <v>5</v>
      </c>
      <c r="B8" s="80" t="s">
        <v>6</v>
      </c>
      <c r="C8" s="80"/>
      <c r="D8" s="80"/>
      <c r="E8" s="6"/>
      <c r="F8" s="10"/>
      <c r="G8" s="11" t="s">
        <v>7</v>
      </c>
      <c r="H8" s="8"/>
      <c r="I8" s="8"/>
    </row>
    <row r="9" spans="1:9" ht="15.75" x14ac:dyDescent="0.25">
      <c r="A9" s="12" t="s">
        <v>8</v>
      </c>
      <c r="B9" s="81" t="s">
        <v>9</v>
      </c>
      <c r="C9" s="81"/>
      <c r="D9" s="81"/>
      <c r="E9" s="13"/>
      <c r="F9" s="10" t="s">
        <v>10</v>
      </c>
      <c r="G9" s="11">
        <v>2022</v>
      </c>
      <c r="H9" s="13"/>
      <c r="I9" s="8"/>
    </row>
    <row r="10" spans="1:9" ht="23.25" customHeight="1" x14ac:dyDescent="0.25">
      <c r="A10" s="12" t="s">
        <v>11</v>
      </c>
      <c r="B10" s="81" t="s">
        <v>12</v>
      </c>
      <c r="C10" s="81"/>
      <c r="D10" s="81"/>
      <c r="E10" s="13"/>
      <c r="F10" s="10" t="s">
        <v>13</v>
      </c>
      <c r="G10" s="10">
        <v>32863684</v>
      </c>
      <c r="H10" s="13"/>
      <c r="I10" s="8"/>
    </row>
    <row r="11" spans="1:9" ht="15.75" customHeight="1" x14ac:dyDescent="0.25">
      <c r="A11" s="12" t="s">
        <v>14</v>
      </c>
      <c r="B11" s="81" t="s">
        <v>15</v>
      </c>
      <c r="C11" s="81"/>
      <c r="D11" s="81"/>
      <c r="E11" s="13"/>
      <c r="F11" s="10" t="s">
        <v>16</v>
      </c>
      <c r="G11" s="10"/>
      <c r="H11" s="14"/>
      <c r="I11" s="8"/>
    </row>
    <row r="12" spans="1:9" ht="15.75" x14ac:dyDescent="0.25">
      <c r="A12" s="12" t="s">
        <v>17</v>
      </c>
      <c r="B12" s="81" t="s">
        <v>18</v>
      </c>
      <c r="C12" s="81"/>
      <c r="D12" s="81"/>
      <c r="E12" s="13"/>
      <c r="F12" s="10" t="s">
        <v>19</v>
      </c>
      <c r="G12" s="10"/>
      <c r="H12" s="14"/>
      <c r="I12" s="8"/>
    </row>
    <row r="13" spans="1:9" ht="32.25" customHeight="1" x14ac:dyDescent="0.25">
      <c r="A13" s="12" t="s">
        <v>20</v>
      </c>
      <c r="B13" s="81" t="s">
        <v>21</v>
      </c>
      <c r="C13" s="81"/>
      <c r="D13" s="81"/>
      <c r="E13" s="13"/>
      <c r="F13" s="10" t="s">
        <v>22</v>
      </c>
      <c r="G13" s="11" t="s">
        <v>23</v>
      </c>
      <c r="H13" s="13"/>
      <c r="I13" s="8"/>
    </row>
    <row r="14" spans="1:9" ht="15.75" x14ac:dyDescent="0.25">
      <c r="A14" s="12" t="s">
        <v>24</v>
      </c>
      <c r="B14" s="81" t="s">
        <v>25</v>
      </c>
      <c r="C14" s="81"/>
      <c r="D14" s="13"/>
      <c r="E14" s="13"/>
    </row>
    <row r="15" spans="1:9" ht="15.75" x14ac:dyDescent="0.25">
      <c r="A15" s="2"/>
    </row>
    <row r="16" spans="1:9" ht="15.75" x14ac:dyDescent="0.25">
      <c r="A16" s="69" t="s">
        <v>26</v>
      </c>
      <c r="B16" s="69"/>
      <c r="C16" s="69"/>
      <c r="D16" s="69"/>
      <c r="E16" s="69"/>
      <c r="F16" s="69"/>
    </row>
    <row r="17" spans="1:6" ht="15.75" x14ac:dyDescent="0.25">
      <c r="A17" s="69" t="s">
        <v>128</v>
      </c>
      <c r="B17" s="69"/>
      <c r="C17" s="69"/>
      <c r="D17" s="69"/>
      <c r="E17" s="69"/>
      <c r="F17" s="69"/>
    </row>
    <row r="18" spans="1:6" x14ac:dyDescent="0.25">
      <c r="A18" s="75" t="s">
        <v>27</v>
      </c>
      <c r="B18" s="75"/>
      <c r="C18" s="75"/>
      <c r="D18" s="75"/>
      <c r="E18" s="75"/>
      <c r="F18" s="75"/>
    </row>
    <row r="19" spans="1:6" ht="15.75" x14ac:dyDescent="0.25">
      <c r="A19" s="69" t="s">
        <v>28</v>
      </c>
      <c r="B19" s="69"/>
      <c r="C19" s="69"/>
      <c r="D19" s="69"/>
      <c r="E19" s="69"/>
    </row>
    <row r="20" spans="1:6" ht="15.75" x14ac:dyDescent="0.25">
      <c r="A20" s="2" t="s">
        <v>29</v>
      </c>
    </row>
    <row r="21" spans="1:6" ht="15.75" x14ac:dyDescent="0.25">
      <c r="A21" s="2"/>
    </row>
    <row r="22" spans="1:6" ht="47.25" x14ac:dyDescent="0.25">
      <c r="A22" s="10"/>
      <c r="B22" s="11" t="s">
        <v>30</v>
      </c>
      <c r="C22" s="11" t="s">
        <v>31</v>
      </c>
      <c r="D22" s="11" t="s">
        <v>32</v>
      </c>
      <c r="E22" s="11" t="s">
        <v>33</v>
      </c>
      <c r="F22" s="11" t="s">
        <v>34</v>
      </c>
    </row>
    <row r="23" spans="1:6" ht="15.75" x14ac:dyDescent="0.2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</row>
    <row r="24" spans="1:6" ht="15.75" customHeight="1" x14ac:dyDescent="0.25">
      <c r="A24" s="70" t="s">
        <v>35</v>
      </c>
      <c r="B24" s="71"/>
      <c r="C24" s="71"/>
      <c r="D24" s="71"/>
      <c r="E24" s="71"/>
      <c r="F24" s="71"/>
    </row>
    <row r="25" spans="1:6" ht="15.75" x14ac:dyDescent="0.25">
      <c r="A25" s="16" t="s">
        <v>36</v>
      </c>
      <c r="B25" s="10"/>
      <c r="C25" s="11"/>
      <c r="D25" s="10"/>
      <c r="E25" s="10"/>
      <c r="F25" s="10"/>
    </row>
    <row r="26" spans="1:6" ht="22.5" customHeight="1" x14ac:dyDescent="0.25">
      <c r="A26" s="10" t="s">
        <v>37</v>
      </c>
      <c r="B26" s="11">
        <v>10</v>
      </c>
      <c r="C26" s="17">
        <v>251002.95722072001</v>
      </c>
      <c r="D26" s="17">
        <f>D30+D28</f>
        <v>185367.6</v>
      </c>
      <c r="E26" s="17">
        <f>D26-C26</f>
        <v>-65635.357220720005</v>
      </c>
      <c r="F26" s="18">
        <f>D26/C26*100</f>
        <v>73.850763374471569</v>
      </c>
    </row>
    <row r="27" spans="1:6" ht="15.75" x14ac:dyDescent="0.25">
      <c r="A27" s="10" t="s">
        <v>38</v>
      </c>
      <c r="B27" s="11">
        <v>11</v>
      </c>
      <c r="C27" s="17">
        <v>64723.369431239989</v>
      </c>
      <c r="D27" s="42">
        <v>43343</v>
      </c>
      <c r="E27" s="17">
        <f>D27-C27</f>
        <v>-21380.369431239989</v>
      </c>
      <c r="F27" s="18">
        <f>D27/C27*100</f>
        <v>66.966538332103056</v>
      </c>
    </row>
    <row r="28" spans="1:6" ht="15.75" x14ac:dyDescent="0.25">
      <c r="A28" s="10" t="s">
        <v>39</v>
      </c>
      <c r="B28" s="11">
        <v>20</v>
      </c>
      <c r="C28" s="17">
        <v>41833.826203453325</v>
      </c>
      <c r="D28" s="17">
        <f>D30*20%</f>
        <v>30894.600000000002</v>
      </c>
      <c r="E28" s="17">
        <f>D28-C28</f>
        <v>-10939.226203453323</v>
      </c>
      <c r="F28" s="18">
        <f>D28/C28*100</f>
        <v>73.850763374471569</v>
      </c>
    </row>
    <row r="29" spans="1:6" ht="15.75" x14ac:dyDescent="0.25">
      <c r="A29" s="10" t="s">
        <v>40</v>
      </c>
      <c r="B29" s="11">
        <v>30</v>
      </c>
      <c r="C29" s="17">
        <v>0</v>
      </c>
      <c r="D29" s="10"/>
      <c r="E29" s="10"/>
      <c r="F29" s="10"/>
    </row>
    <row r="30" spans="1:6" ht="23.25" customHeight="1" x14ac:dyDescent="0.25">
      <c r="A30" s="16" t="s">
        <v>41</v>
      </c>
      <c r="B30" s="19">
        <v>40</v>
      </c>
      <c r="C30" s="17">
        <v>209169.13101726669</v>
      </c>
      <c r="D30" s="17">
        <f>154473</f>
        <v>154473</v>
      </c>
      <c r="E30" s="17">
        <f>D30-C30</f>
        <v>-54696.131017266685</v>
      </c>
      <c r="F30" s="18">
        <f>D30/C30*100</f>
        <v>73.850763374471555</v>
      </c>
    </row>
    <row r="31" spans="1:6" ht="15.75" x14ac:dyDescent="0.25">
      <c r="A31" s="10" t="s">
        <v>42</v>
      </c>
      <c r="B31" s="11">
        <v>50</v>
      </c>
      <c r="C31" s="17">
        <v>240</v>
      </c>
      <c r="D31" s="11">
        <v>18148</v>
      </c>
      <c r="E31" s="17">
        <f>D31-C31</f>
        <v>17908</v>
      </c>
      <c r="F31" s="18">
        <f>D31/C31*100</f>
        <v>7561.6666666666661</v>
      </c>
    </row>
    <row r="32" spans="1:6" ht="15.75" x14ac:dyDescent="0.25">
      <c r="A32" s="10" t="s">
        <v>43</v>
      </c>
      <c r="B32" s="11"/>
      <c r="C32" s="10"/>
      <c r="D32" s="44"/>
      <c r="E32" s="44"/>
      <c r="F32" s="10"/>
    </row>
    <row r="33" spans="1:6" ht="15.75" x14ac:dyDescent="0.25">
      <c r="A33" s="10" t="s">
        <v>44</v>
      </c>
      <c r="B33" s="11">
        <v>51</v>
      </c>
      <c r="C33" s="11">
        <v>196</v>
      </c>
      <c r="D33" s="17">
        <v>289.39999999999998</v>
      </c>
      <c r="E33" s="17">
        <f t="shared" ref="E33:E38" si="0">D33-C33</f>
        <v>93.399999999999977</v>
      </c>
      <c r="F33" s="18">
        <f>D33/C33*100</f>
        <v>147.65306122448979</v>
      </c>
    </row>
    <row r="34" spans="1:6" ht="15.75" x14ac:dyDescent="0.25">
      <c r="A34" s="10" t="s">
        <v>127</v>
      </c>
      <c r="B34" s="11">
        <v>52</v>
      </c>
      <c r="C34" s="10"/>
      <c r="D34" s="17">
        <v>17814.7</v>
      </c>
      <c r="E34" s="17">
        <f t="shared" si="0"/>
        <v>17814.7</v>
      </c>
      <c r="F34" s="10"/>
    </row>
    <row r="35" spans="1:6" ht="21" customHeight="1" x14ac:dyDescent="0.25">
      <c r="A35" s="10" t="s">
        <v>45</v>
      </c>
      <c r="B35" s="11">
        <v>53</v>
      </c>
      <c r="C35" s="11">
        <v>8</v>
      </c>
      <c r="D35" s="17">
        <v>4.0999999999999996</v>
      </c>
      <c r="E35" s="17">
        <f t="shared" si="0"/>
        <v>-3.9000000000000004</v>
      </c>
      <c r="F35" s="18">
        <f>D35/C35*100</f>
        <v>51.249999999999993</v>
      </c>
    </row>
    <row r="36" spans="1:6" ht="15.75" x14ac:dyDescent="0.25">
      <c r="A36" s="10" t="s">
        <v>129</v>
      </c>
      <c r="B36" s="11"/>
      <c r="C36" s="11">
        <v>10</v>
      </c>
      <c r="D36" s="17">
        <v>13.6</v>
      </c>
      <c r="E36" s="17">
        <f t="shared" si="0"/>
        <v>3.5999999999999996</v>
      </c>
      <c r="F36" s="18">
        <f>D36/C36*100</f>
        <v>136</v>
      </c>
    </row>
    <row r="37" spans="1:6" ht="15.75" x14ac:dyDescent="0.25">
      <c r="A37" s="10" t="s">
        <v>130</v>
      </c>
      <c r="B37" s="11"/>
      <c r="C37" s="11"/>
      <c r="D37" s="17">
        <v>7.7</v>
      </c>
      <c r="E37" s="17">
        <f t="shared" si="0"/>
        <v>7.7</v>
      </c>
      <c r="F37" s="18" t="e">
        <f>D37/C37*100</f>
        <v>#DIV/0!</v>
      </c>
    </row>
    <row r="38" spans="1:6" ht="15.75" x14ac:dyDescent="0.25">
      <c r="A38" s="10" t="s">
        <v>131</v>
      </c>
      <c r="B38" s="11"/>
      <c r="C38" s="11">
        <v>26</v>
      </c>
      <c r="D38" s="17">
        <v>18.100000000000001</v>
      </c>
      <c r="E38" s="17">
        <f t="shared" si="0"/>
        <v>-7.8999999999999986</v>
      </c>
      <c r="F38" s="18">
        <f>D38/C38*100</f>
        <v>69.615384615384627</v>
      </c>
    </row>
    <row r="39" spans="1:6" ht="15.75" x14ac:dyDescent="0.25">
      <c r="A39" s="10" t="s">
        <v>46</v>
      </c>
      <c r="B39" s="11">
        <v>60</v>
      </c>
      <c r="C39" s="10"/>
      <c r="D39" s="44"/>
      <c r="E39" s="44"/>
      <c r="F39" s="10"/>
    </row>
    <row r="40" spans="1:6" ht="15.75" x14ac:dyDescent="0.25">
      <c r="A40" s="10" t="s">
        <v>47</v>
      </c>
      <c r="B40" s="11">
        <v>70</v>
      </c>
      <c r="C40" s="11">
        <v>24</v>
      </c>
      <c r="D40" s="11">
        <v>0</v>
      </c>
      <c r="E40" s="17">
        <f>D40-C40</f>
        <v>-24</v>
      </c>
      <c r="F40" s="18">
        <f>D40/C40*100</f>
        <v>0</v>
      </c>
    </row>
    <row r="41" spans="1:6" ht="15.75" x14ac:dyDescent="0.25">
      <c r="A41" s="10" t="s">
        <v>48</v>
      </c>
      <c r="B41" s="11">
        <v>80</v>
      </c>
      <c r="C41" s="11">
        <v>520</v>
      </c>
      <c r="D41" s="11">
        <v>1045</v>
      </c>
      <c r="E41" s="17">
        <f>D41-C41</f>
        <v>525</v>
      </c>
      <c r="F41" s="17">
        <f>D41/C41*100</f>
        <v>200.96153846153845</v>
      </c>
    </row>
    <row r="42" spans="1:6" ht="15.75" x14ac:dyDescent="0.25">
      <c r="A42" s="10" t="s">
        <v>49</v>
      </c>
      <c r="B42" s="11"/>
      <c r="C42" s="10"/>
      <c r="D42" s="10"/>
      <c r="E42" s="10"/>
      <c r="F42" s="10"/>
    </row>
    <row r="43" spans="1:6" ht="15.75" x14ac:dyDescent="0.25">
      <c r="A43" s="10" t="s">
        <v>50</v>
      </c>
      <c r="B43" s="11">
        <v>81</v>
      </c>
      <c r="C43" s="10"/>
      <c r="D43" s="10"/>
      <c r="E43" s="10"/>
      <c r="F43" s="10"/>
    </row>
    <row r="44" spans="1:6" ht="15.75" x14ac:dyDescent="0.25">
      <c r="A44" s="10" t="s">
        <v>51</v>
      </c>
      <c r="B44" s="11">
        <v>82</v>
      </c>
      <c r="C44" s="11">
        <v>520</v>
      </c>
      <c r="D44" s="17">
        <v>1045</v>
      </c>
      <c r="E44" s="17">
        <f>D44-C44</f>
        <v>525</v>
      </c>
      <c r="F44" s="17">
        <f t="shared" ref="F44:F50" si="1">D44/C44*100</f>
        <v>200.96153846153845</v>
      </c>
    </row>
    <row r="45" spans="1:6" ht="15.75" x14ac:dyDescent="0.25">
      <c r="A45" s="16" t="s">
        <v>52</v>
      </c>
      <c r="B45" s="19">
        <v>90</v>
      </c>
      <c r="C45" s="20">
        <v>209929.13101726669</v>
      </c>
      <c r="D45" s="20">
        <f>D30+D31+D41</f>
        <v>173666</v>
      </c>
      <c r="E45" s="20">
        <f>D45-C45</f>
        <v>-36263.131017266685</v>
      </c>
      <c r="F45" s="20">
        <f t="shared" si="1"/>
        <v>82.726012897045692</v>
      </c>
    </row>
    <row r="46" spans="1:6" ht="15.75" x14ac:dyDescent="0.25">
      <c r="A46" s="16" t="s">
        <v>53</v>
      </c>
      <c r="B46" s="11"/>
      <c r="C46" s="10"/>
      <c r="D46" s="10"/>
      <c r="E46" s="10"/>
      <c r="F46" s="10"/>
    </row>
    <row r="47" spans="1:6" ht="15.75" x14ac:dyDescent="0.25">
      <c r="A47" s="10" t="s">
        <v>54</v>
      </c>
      <c r="B47" s="11">
        <v>100</v>
      </c>
      <c r="C47" s="17">
        <v>194265.673308411</v>
      </c>
      <c r="D47" s="11">
        <v>165663</v>
      </c>
      <c r="E47" s="17">
        <f>D47-C47</f>
        <v>-28602.673308411002</v>
      </c>
      <c r="F47" s="17">
        <f t="shared" si="1"/>
        <v>85.276517039115731</v>
      </c>
    </row>
    <row r="48" spans="1:6" ht="15.75" x14ac:dyDescent="0.25">
      <c r="A48" s="10" t="s">
        <v>55</v>
      </c>
      <c r="B48" s="11">
        <v>110</v>
      </c>
      <c r="C48" s="17">
        <v>7810.7484329999997</v>
      </c>
      <c r="D48" s="11">
        <v>6216</v>
      </c>
      <c r="E48" s="17">
        <f>D48-C48</f>
        <v>-1594.7484329999997</v>
      </c>
      <c r="F48" s="17">
        <f t="shared" si="1"/>
        <v>79.582642474282338</v>
      </c>
    </row>
    <row r="49" spans="1:6" ht="15" customHeight="1" x14ac:dyDescent="0.25">
      <c r="A49" s="21" t="s">
        <v>56</v>
      </c>
      <c r="B49" s="22">
        <v>120</v>
      </c>
      <c r="C49" s="17">
        <v>1970.2297559999993</v>
      </c>
      <c r="D49" s="22">
        <v>943</v>
      </c>
      <c r="E49" s="17">
        <f>D49-C49</f>
        <v>-1027.2297559999993</v>
      </c>
      <c r="F49" s="17">
        <f t="shared" si="1"/>
        <v>47.862438232305351</v>
      </c>
    </row>
    <row r="50" spans="1:6" ht="15.75" x14ac:dyDescent="0.25">
      <c r="A50" s="10" t="s">
        <v>57</v>
      </c>
      <c r="B50" s="11">
        <v>130</v>
      </c>
      <c r="C50" s="17">
        <v>720</v>
      </c>
      <c r="D50" s="11">
        <v>415</v>
      </c>
      <c r="E50" s="17">
        <f>D50-C50</f>
        <v>-305</v>
      </c>
      <c r="F50" s="17">
        <f t="shared" si="1"/>
        <v>57.638888888888886</v>
      </c>
    </row>
    <row r="51" spans="1:6" ht="15.75" x14ac:dyDescent="0.25">
      <c r="A51" s="10" t="s">
        <v>58</v>
      </c>
      <c r="B51" s="11">
        <v>140</v>
      </c>
      <c r="C51" s="11"/>
      <c r="D51" s="11"/>
      <c r="E51" s="17"/>
      <c r="F51" s="17"/>
    </row>
    <row r="52" spans="1:6" ht="15.75" x14ac:dyDescent="0.25">
      <c r="A52" s="10" t="s">
        <v>59</v>
      </c>
      <c r="B52" s="11">
        <v>150</v>
      </c>
      <c r="C52" s="11"/>
      <c r="D52" s="10"/>
      <c r="E52" s="10"/>
      <c r="F52" s="10"/>
    </row>
    <row r="53" spans="1:6" ht="15.75" x14ac:dyDescent="0.25">
      <c r="A53" s="10" t="s">
        <v>60</v>
      </c>
      <c r="B53" s="11">
        <v>160</v>
      </c>
      <c r="C53" s="11"/>
      <c r="D53" s="10"/>
      <c r="E53" s="10"/>
      <c r="F53" s="10"/>
    </row>
    <row r="54" spans="1:6" ht="15.75" x14ac:dyDescent="0.25">
      <c r="A54" s="16" t="s">
        <v>61</v>
      </c>
      <c r="B54" s="19">
        <v>170</v>
      </c>
      <c r="C54" s="20">
        <v>204766.65149741099</v>
      </c>
      <c r="D54" s="19">
        <f>SUM(D47:D53)</f>
        <v>173237</v>
      </c>
      <c r="E54" s="20">
        <f>D54-C54</f>
        <v>-31529.651497410989</v>
      </c>
      <c r="F54" s="20">
        <f>D54/C54*100</f>
        <v>84.602155054623424</v>
      </c>
    </row>
    <row r="55" spans="1:6" ht="15" customHeight="1" x14ac:dyDescent="0.25">
      <c r="A55" s="72" t="s">
        <v>62</v>
      </c>
      <c r="B55" s="49"/>
      <c r="C55" s="49"/>
      <c r="D55" s="47"/>
      <c r="E55" s="47"/>
      <c r="F55" s="47"/>
    </row>
    <row r="56" spans="1:6" ht="15" customHeight="1" x14ac:dyDescent="0.25">
      <c r="A56" s="73"/>
      <c r="B56" s="68"/>
      <c r="C56" s="50"/>
      <c r="D56" s="67"/>
      <c r="E56" s="67"/>
      <c r="F56" s="67"/>
    </row>
    <row r="57" spans="1:6" ht="15" hidden="1" customHeight="1" x14ac:dyDescent="0.25">
      <c r="A57" s="74"/>
      <c r="B57" s="50"/>
      <c r="C57" s="10"/>
      <c r="D57" s="48"/>
      <c r="E57" s="48"/>
      <c r="F57" s="48"/>
    </row>
    <row r="58" spans="1:6" ht="15.75" x14ac:dyDescent="0.25">
      <c r="A58" s="10" t="s">
        <v>63</v>
      </c>
      <c r="B58" s="11">
        <v>180</v>
      </c>
      <c r="C58" s="17"/>
      <c r="D58" s="11"/>
      <c r="E58" s="17"/>
      <c r="F58" s="17"/>
    </row>
    <row r="59" spans="1:6" ht="15.75" x14ac:dyDescent="0.25">
      <c r="A59" s="10" t="s">
        <v>64</v>
      </c>
      <c r="B59" s="11">
        <v>181</v>
      </c>
      <c r="C59" s="17">
        <v>14903.457708855683</v>
      </c>
      <c r="D59" s="11"/>
      <c r="E59" s="17">
        <f>D59-C59</f>
        <v>-14903.457708855683</v>
      </c>
      <c r="F59" s="17">
        <f>D59/C59*100</f>
        <v>0</v>
      </c>
    </row>
    <row r="60" spans="1:6" ht="15.75" x14ac:dyDescent="0.25">
      <c r="A60" s="10" t="s">
        <v>65</v>
      </c>
      <c r="B60" s="11">
        <v>182</v>
      </c>
      <c r="C60" s="17"/>
      <c r="D60" s="17">
        <f>D30-D47</f>
        <v>-11190</v>
      </c>
      <c r="E60" s="17">
        <f>D60-C60</f>
        <v>-11190</v>
      </c>
      <c r="F60" s="17" t="e">
        <f>D60/C60*100</f>
        <v>#DIV/0!</v>
      </c>
    </row>
    <row r="61" spans="1:6" ht="15.75" x14ac:dyDescent="0.25">
      <c r="A61" s="10" t="s">
        <v>66</v>
      </c>
      <c r="B61" s="11">
        <v>190</v>
      </c>
      <c r="C61" s="17"/>
      <c r="D61" s="17"/>
      <c r="E61" s="17"/>
      <c r="F61" s="17"/>
    </row>
    <row r="62" spans="1:6" ht="15.75" x14ac:dyDescent="0.25">
      <c r="A62" s="10" t="s">
        <v>67</v>
      </c>
      <c r="B62" s="11">
        <v>191</v>
      </c>
      <c r="C62" s="17">
        <v>4642.479519855684</v>
      </c>
      <c r="D62" s="11"/>
      <c r="E62" s="17">
        <f>D62-C62</f>
        <v>-4642.479519855684</v>
      </c>
      <c r="F62" s="17">
        <f>D62/C62*100</f>
        <v>0</v>
      </c>
    </row>
    <row r="63" spans="1:6" ht="15.75" x14ac:dyDescent="0.25">
      <c r="A63" s="10" t="s">
        <v>68</v>
      </c>
      <c r="B63" s="11">
        <v>192</v>
      </c>
      <c r="C63" s="17"/>
      <c r="D63" s="17">
        <f>D30+D31-D47-D48-D49-D50</f>
        <v>-616</v>
      </c>
      <c r="E63" s="17">
        <f>D63-C63</f>
        <v>-616</v>
      </c>
      <c r="F63" s="17" t="e">
        <f>D63/C63*100</f>
        <v>#DIV/0!</v>
      </c>
    </row>
    <row r="64" spans="1:6" ht="15.75" x14ac:dyDescent="0.25">
      <c r="A64" s="10" t="s">
        <v>69</v>
      </c>
      <c r="B64" s="11">
        <v>200</v>
      </c>
      <c r="C64" s="17"/>
      <c r="D64" s="20"/>
      <c r="E64" s="20"/>
      <c r="F64" s="20"/>
    </row>
    <row r="65" spans="1:6" ht="15.75" x14ac:dyDescent="0.25">
      <c r="A65" s="10" t="s">
        <v>64</v>
      </c>
      <c r="B65" s="11">
        <v>201</v>
      </c>
      <c r="C65" s="17">
        <v>5162.479519855684</v>
      </c>
      <c r="D65" s="17">
        <f>D63+D41</f>
        <v>429</v>
      </c>
      <c r="E65" s="17">
        <f>D65-C65</f>
        <v>-4733.479519855684</v>
      </c>
      <c r="F65" s="17">
        <f>D65/C65*100</f>
        <v>8.3099603272032478</v>
      </c>
    </row>
    <row r="66" spans="1:6" ht="15.75" x14ac:dyDescent="0.25">
      <c r="A66" s="10" t="s">
        <v>65</v>
      </c>
      <c r="B66" s="11">
        <v>202</v>
      </c>
      <c r="C66" s="17"/>
      <c r="D66" s="11"/>
      <c r="E66" s="10"/>
      <c r="F66" s="10"/>
    </row>
    <row r="67" spans="1:6" ht="15.75" x14ac:dyDescent="0.25">
      <c r="A67" s="10" t="s">
        <v>70</v>
      </c>
      <c r="B67" s="11">
        <v>210</v>
      </c>
      <c r="C67" s="17">
        <v>929.24631357402109</v>
      </c>
      <c r="D67" s="11"/>
      <c r="E67" s="17">
        <f>D67-C67</f>
        <v>-929.24631357402109</v>
      </c>
      <c r="F67" s="17">
        <f>D67/C67*100</f>
        <v>0</v>
      </c>
    </row>
    <row r="68" spans="1:6" ht="15.75" x14ac:dyDescent="0.25">
      <c r="A68" s="10" t="s">
        <v>71</v>
      </c>
      <c r="B68" s="11">
        <v>220</v>
      </c>
      <c r="C68" s="10"/>
      <c r="D68" s="10"/>
      <c r="E68" s="10"/>
      <c r="F68" s="10"/>
    </row>
    <row r="69" spans="1:6" ht="15.75" x14ac:dyDescent="0.25">
      <c r="A69" s="10" t="s">
        <v>67</v>
      </c>
      <c r="B69" s="11">
        <v>221</v>
      </c>
      <c r="C69" s="17">
        <v>4233.2332062816631</v>
      </c>
      <c r="D69" s="11">
        <f>D65</f>
        <v>429</v>
      </c>
      <c r="E69" s="17">
        <f>D69-C69</f>
        <v>-3804.2332062816631</v>
      </c>
      <c r="F69" s="17">
        <f>D69/C69*100</f>
        <v>10.134097960003954</v>
      </c>
    </row>
    <row r="70" spans="1:6" ht="15.75" x14ac:dyDescent="0.25">
      <c r="A70" s="10" t="s">
        <v>68</v>
      </c>
      <c r="B70" s="11">
        <v>222</v>
      </c>
      <c r="C70" s="10"/>
      <c r="D70" s="11"/>
      <c r="E70" s="20"/>
      <c r="F70" s="10"/>
    </row>
    <row r="71" spans="1:6" ht="15.75" x14ac:dyDescent="0.25">
      <c r="A71" s="10" t="s">
        <v>72</v>
      </c>
      <c r="B71" s="11">
        <v>230</v>
      </c>
      <c r="C71" s="10"/>
      <c r="D71" s="10"/>
      <c r="E71" s="10"/>
      <c r="F71" s="10"/>
    </row>
    <row r="72" spans="1:6" ht="15.75" x14ac:dyDescent="0.25">
      <c r="A72" s="52"/>
      <c r="B72" s="53"/>
      <c r="C72" s="53"/>
      <c r="D72" s="53"/>
      <c r="E72" s="53"/>
      <c r="F72" s="53"/>
    </row>
    <row r="73" spans="1:6" ht="15.75" x14ac:dyDescent="0.25">
      <c r="A73" s="60" t="s">
        <v>73</v>
      </c>
      <c r="B73" s="61"/>
      <c r="C73" s="61"/>
      <c r="D73" s="61"/>
      <c r="E73" s="61"/>
      <c r="F73" s="61"/>
    </row>
    <row r="74" spans="1:6" ht="15.75" x14ac:dyDescent="0.25">
      <c r="A74" s="10" t="s">
        <v>74</v>
      </c>
      <c r="B74" s="11">
        <v>240</v>
      </c>
      <c r="C74" s="24">
        <v>138769.22592541101</v>
      </c>
      <c r="D74" s="11">
        <v>117545</v>
      </c>
      <c r="E74" s="17">
        <f t="shared" ref="E74:E81" si="2">D74-C74</f>
        <v>-21224.22592541101</v>
      </c>
      <c r="F74" s="17">
        <f t="shared" ref="F74:F79" si="3">D74/C74*100</f>
        <v>84.705379896823004</v>
      </c>
    </row>
    <row r="75" spans="1:6" ht="15.75" x14ac:dyDescent="0.25">
      <c r="A75" s="10" t="s">
        <v>75</v>
      </c>
      <c r="B75" s="11">
        <v>250</v>
      </c>
      <c r="C75" s="24">
        <v>45785.922600000005</v>
      </c>
      <c r="D75" s="11">
        <v>38254</v>
      </c>
      <c r="E75" s="17">
        <f t="shared" si="2"/>
        <v>-7531.9226000000053</v>
      </c>
      <c r="F75" s="17">
        <f t="shared" si="3"/>
        <v>83.549697871546215</v>
      </c>
    </row>
    <row r="76" spans="1:6" ht="15.75" x14ac:dyDescent="0.25">
      <c r="A76" s="10" t="s">
        <v>76</v>
      </c>
      <c r="B76" s="11">
        <v>260</v>
      </c>
      <c r="C76" s="24">
        <v>10072.902972</v>
      </c>
      <c r="D76" s="11">
        <v>8025</v>
      </c>
      <c r="E76" s="17">
        <f t="shared" si="2"/>
        <v>-2047.9029719999999</v>
      </c>
      <c r="F76" s="17">
        <f t="shared" si="3"/>
        <v>79.669187942218571</v>
      </c>
    </row>
    <row r="77" spans="1:6" ht="15.75" x14ac:dyDescent="0.25">
      <c r="A77" s="10" t="s">
        <v>77</v>
      </c>
      <c r="B77" s="11">
        <v>270</v>
      </c>
      <c r="C77" s="24">
        <v>4647.6000000000004</v>
      </c>
      <c r="D77" s="11">
        <v>4525</v>
      </c>
      <c r="E77" s="17">
        <f t="shared" si="2"/>
        <v>-122.60000000000036</v>
      </c>
      <c r="F77" s="17">
        <f t="shared" si="3"/>
        <v>97.362079352784221</v>
      </c>
    </row>
    <row r="78" spans="1:6" ht="15.75" x14ac:dyDescent="0.25">
      <c r="A78" s="10" t="s">
        <v>78</v>
      </c>
      <c r="B78" s="11">
        <v>280</v>
      </c>
      <c r="C78" s="24">
        <v>5491</v>
      </c>
      <c r="D78" s="11">
        <v>4887</v>
      </c>
      <c r="E78" s="17">
        <f t="shared" si="2"/>
        <v>-604</v>
      </c>
      <c r="F78" s="17">
        <f t="shared" si="3"/>
        <v>89.000182116190132</v>
      </c>
    </row>
    <row r="79" spans="1:6" ht="15" customHeight="1" x14ac:dyDescent="0.25">
      <c r="A79" s="47" t="s">
        <v>79</v>
      </c>
      <c r="B79" s="49">
        <v>290</v>
      </c>
      <c r="C79" s="40">
        <v>204766.65149741105</v>
      </c>
      <c r="D79" s="49">
        <f>SUM(D74:D78)</f>
        <v>173236</v>
      </c>
      <c r="E79" s="56">
        <f t="shared" si="2"/>
        <v>-31530.651497411047</v>
      </c>
      <c r="F79" s="56">
        <f t="shared" si="3"/>
        <v>84.601666693851413</v>
      </c>
    </row>
    <row r="80" spans="1:6" ht="9" customHeight="1" x14ac:dyDescent="0.25">
      <c r="A80" s="67"/>
      <c r="B80" s="68"/>
      <c r="C80" s="41"/>
      <c r="D80" s="68"/>
      <c r="E80" s="57"/>
      <c r="F80" s="57"/>
    </row>
    <row r="81" spans="1:6" ht="15" hidden="1" customHeight="1" x14ac:dyDescent="0.25">
      <c r="A81" s="48"/>
      <c r="B81" s="50"/>
      <c r="C81" s="39"/>
      <c r="D81" s="50"/>
      <c r="E81" s="17">
        <f t="shared" si="2"/>
        <v>0</v>
      </c>
      <c r="F81" s="18" t="e">
        <f>D81/C81*100-100</f>
        <v>#DIV/0!</v>
      </c>
    </row>
    <row r="82" spans="1:6" ht="15" customHeight="1" x14ac:dyDescent="0.25">
      <c r="A82" s="52"/>
      <c r="B82" s="53"/>
      <c r="C82" s="53"/>
      <c r="D82" s="53"/>
      <c r="E82" s="53"/>
      <c r="F82" s="53"/>
    </row>
    <row r="83" spans="1:6" ht="15.75" x14ac:dyDescent="0.25">
      <c r="A83" s="60" t="s">
        <v>80</v>
      </c>
      <c r="B83" s="61"/>
      <c r="C83" s="61"/>
      <c r="D83" s="61"/>
      <c r="E83" s="61"/>
      <c r="F83" s="61"/>
    </row>
    <row r="84" spans="1:6" ht="15.75" customHeight="1" x14ac:dyDescent="0.25">
      <c r="A84" s="16" t="s">
        <v>81</v>
      </c>
      <c r="B84" s="19">
        <v>300</v>
      </c>
      <c r="C84" s="23">
        <v>12175.246313574022</v>
      </c>
      <c r="D84" s="19">
        <f>D85+D86+D88</f>
        <v>8882.6999999999989</v>
      </c>
      <c r="E84" s="19">
        <f>D84-C84</f>
        <v>-3292.5463135740229</v>
      </c>
      <c r="F84" s="20">
        <f t="shared" ref="F84:F93" si="4">D84/C84*100</f>
        <v>72.957045559700859</v>
      </c>
    </row>
    <row r="85" spans="1:6" ht="15.75" x14ac:dyDescent="0.25">
      <c r="A85" s="10" t="s">
        <v>82</v>
      </c>
      <c r="B85" s="11">
        <v>301</v>
      </c>
      <c r="C85" s="24">
        <v>929.24631357402109</v>
      </c>
      <c r="D85" s="26">
        <v>0</v>
      </c>
      <c r="E85" s="25">
        <f t="shared" ref="E85:E93" si="5">D85-C85</f>
        <v>-929.24631357402109</v>
      </c>
      <c r="F85" s="17">
        <f t="shared" si="4"/>
        <v>0</v>
      </c>
    </row>
    <row r="86" spans="1:6" ht="23.25" customHeight="1" x14ac:dyDescent="0.25">
      <c r="A86" s="10" t="s">
        <v>83</v>
      </c>
      <c r="B86" s="11">
        <v>302</v>
      </c>
      <c r="C86" s="26">
        <v>9500</v>
      </c>
      <c r="D86" s="26">
        <v>6436.9</v>
      </c>
      <c r="E86" s="11">
        <f t="shared" si="5"/>
        <v>-3063.1000000000004</v>
      </c>
      <c r="F86" s="17">
        <f t="shared" si="4"/>
        <v>67.756842105263146</v>
      </c>
    </row>
    <row r="87" spans="1:6" ht="25.5" customHeight="1" x14ac:dyDescent="0.25">
      <c r="A87" s="10" t="s">
        <v>84</v>
      </c>
      <c r="B87" s="11">
        <v>303</v>
      </c>
      <c r="C87" s="26"/>
      <c r="D87" s="26"/>
      <c r="E87" s="11"/>
      <c r="F87" s="25"/>
    </row>
    <row r="88" spans="1:6" ht="15.75" x14ac:dyDescent="0.25">
      <c r="A88" s="10" t="s">
        <v>85</v>
      </c>
      <c r="B88" s="11">
        <v>304</v>
      </c>
      <c r="C88" s="26">
        <v>1746</v>
      </c>
      <c r="D88" s="17">
        <f>D89+D90</f>
        <v>2445.7999999999997</v>
      </c>
      <c r="E88" s="17">
        <f t="shared" si="5"/>
        <v>699.79999999999973</v>
      </c>
      <c r="F88" s="17">
        <f t="shared" si="4"/>
        <v>140.08018327605956</v>
      </c>
    </row>
    <row r="89" spans="1:6" ht="22.5" customHeight="1" x14ac:dyDescent="0.25">
      <c r="A89" s="10" t="s">
        <v>86</v>
      </c>
      <c r="B89" s="11" t="s">
        <v>87</v>
      </c>
      <c r="C89" s="26"/>
      <c r="D89" s="10"/>
      <c r="E89" s="17"/>
      <c r="F89" s="25"/>
    </row>
    <row r="90" spans="1:6" ht="22.5" customHeight="1" x14ac:dyDescent="0.25">
      <c r="A90" s="10" t="s">
        <v>88</v>
      </c>
      <c r="B90" s="11" t="s">
        <v>89</v>
      </c>
      <c r="C90" s="11">
        <v>1746</v>
      </c>
      <c r="D90" s="17">
        <f>SUM(D91:D93)</f>
        <v>2445.7999999999997</v>
      </c>
      <c r="E90" s="17">
        <f t="shared" si="5"/>
        <v>699.79999999999973</v>
      </c>
      <c r="F90" s="17">
        <f t="shared" si="4"/>
        <v>140.08018327605956</v>
      </c>
    </row>
    <row r="91" spans="1:6" ht="15.75" x14ac:dyDescent="0.25">
      <c r="A91" s="10" t="s">
        <v>90</v>
      </c>
      <c r="B91" s="11"/>
      <c r="C91" s="11">
        <v>1286</v>
      </c>
      <c r="D91" s="17">
        <v>1872.1</v>
      </c>
      <c r="E91" s="17">
        <f t="shared" si="5"/>
        <v>586.09999999999991</v>
      </c>
      <c r="F91" s="17">
        <f t="shared" si="4"/>
        <v>145.57542768273717</v>
      </c>
    </row>
    <row r="92" spans="1:6" ht="15.75" x14ac:dyDescent="0.25">
      <c r="A92" s="10" t="s">
        <v>91</v>
      </c>
      <c r="B92" s="11"/>
      <c r="C92" s="11">
        <v>210</v>
      </c>
      <c r="D92" s="17">
        <v>208.5</v>
      </c>
      <c r="E92" s="17">
        <f t="shared" si="5"/>
        <v>-1.5</v>
      </c>
      <c r="F92" s="17">
        <f t="shared" si="4"/>
        <v>99.285714285714292</v>
      </c>
    </row>
    <row r="93" spans="1:6" ht="15.75" x14ac:dyDescent="0.25">
      <c r="A93" s="10" t="s">
        <v>92</v>
      </c>
      <c r="B93" s="11"/>
      <c r="C93" s="11">
        <v>250</v>
      </c>
      <c r="D93" s="17">
        <v>365.2</v>
      </c>
      <c r="E93" s="17">
        <f t="shared" si="5"/>
        <v>115.19999999999999</v>
      </c>
      <c r="F93" s="17">
        <f t="shared" si="4"/>
        <v>146.07999999999998</v>
      </c>
    </row>
    <row r="94" spans="1:6" ht="15.75" x14ac:dyDescent="0.25">
      <c r="A94" s="16" t="s">
        <v>93</v>
      </c>
      <c r="B94" s="19">
        <v>310</v>
      </c>
      <c r="C94" s="27"/>
      <c r="D94" s="10"/>
      <c r="E94" s="10"/>
      <c r="F94" s="10"/>
    </row>
    <row r="95" spans="1:6" ht="37.5" customHeight="1" x14ac:dyDescent="0.25">
      <c r="A95" s="10" t="s">
        <v>94</v>
      </c>
      <c r="B95" s="11"/>
      <c r="C95" s="27"/>
      <c r="D95" s="10"/>
      <c r="E95" s="10"/>
      <c r="F95" s="10"/>
    </row>
    <row r="96" spans="1:6" ht="15.75" x14ac:dyDescent="0.25">
      <c r="A96" s="10" t="s">
        <v>95</v>
      </c>
      <c r="B96" s="11">
        <v>312</v>
      </c>
      <c r="C96" s="27"/>
      <c r="D96" s="10"/>
      <c r="E96" s="10"/>
      <c r="F96" s="10"/>
    </row>
    <row r="97" spans="1:6" ht="24" customHeight="1" x14ac:dyDescent="0.25">
      <c r="A97" s="10" t="s">
        <v>96</v>
      </c>
      <c r="B97" s="11">
        <v>313</v>
      </c>
      <c r="C97" s="27"/>
      <c r="D97" s="10"/>
      <c r="E97" s="10"/>
      <c r="F97" s="10"/>
    </row>
    <row r="98" spans="1:6" ht="15.75" x14ac:dyDescent="0.25">
      <c r="A98" s="16" t="s">
        <v>97</v>
      </c>
      <c r="B98" s="19">
        <v>320</v>
      </c>
      <c r="C98" s="23">
        <v>10072.902972</v>
      </c>
      <c r="D98" s="20">
        <f>D99+D101</f>
        <v>8062</v>
      </c>
      <c r="E98" s="17">
        <f>D98-C98</f>
        <v>-2010.9029719999999</v>
      </c>
      <c r="F98" s="17">
        <f>D98/C98*100</f>
        <v>80.036510054849359</v>
      </c>
    </row>
    <row r="99" spans="1:6" ht="15" customHeight="1" x14ac:dyDescent="0.25">
      <c r="A99" s="63" t="s">
        <v>98</v>
      </c>
      <c r="B99" s="49">
        <v>321</v>
      </c>
      <c r="C99" s="65">
        <v>10072.902972</v>
      </c>
      <c r="D99" s="65">
        <v>8062</v>
      </c>
      <c r="E99" s="56">
        <f>D99-C99</f>
        <v>-2010.9029719999999</v>
      </c>
      <c r="F99" s="56">
        <f>D99/C99*100</f>
        <v>80.036510054849359</v>
      </c>
    </row>
    <row r="100" spans="1:6" ht="26.25" customHeight="1" x14ac:dyDescent="0.25">
      <c r="A100" s="64"/>
      <c r="B100" s="50"/>
      <c r="C100" s="66"/>
      <c r="D100" s="66"/>
      <c r="E100" s="57"/>
      <c r="F100" s="57"/>
    </row>
    <row r="101" spans="1:6" ht="15.75" x14ac:dyDescent="0.25">
      <c r="A101" s="10" t="s">
        <v>99</v>
      </c>
      <c r="B101" s="11">
        <v>322</v>
      </c>
      <c r="C101" s="27"/>
      <c r="D101" s="10"/>
      <c r="E101" s="10"/>
      <c r="F101" s="10"/>
    </row>
    <row r="102" spans="1:6" ht="15.75" x14ac:dyDescent="0.25">
      <c r="A102" s="10" t="s">
        <v>100</v>
      </c>
      <c r="B102" s="11">
        <v>330</v>
      </c>
      <c r="C102" s="27"/>
      <c r="D102" s="10"/>
      <c r="E102" s="10"/>
      <c r="F102" s="10"/>
    </row>
    <row r="103" spans="1:6" ht="15.75" x14ac:dyDescent="0.25">
      <c r="A103" s="10" t="s">
        <v>101</v>
      </c>
      <c r="B103" s="11">
        <v>331</v>
      </c>
      <c r="C103" s="27"/>
      <c r="D103" s="10"/>
      <c r="E103" s="10"/>
      <c r="F103" s="10"/>
    </row>
    <row r="104" spans="1:6" ht="15.75" x14ac:dyDescent="0.25">
      <c r="A104" s="10" t="s">
        <v>102</v>
      </c>
      <c r="B104" s="11">
        <v>332</v>
      </c>
      <c r="C104" s="10"/>
      <c r="D104" s="10"/>
      <c r="E104" s="10"/>
      <c r="F104" s="10"/>
    </row>
    <row r="105" spans="1:6" ht="15.75" x14ac:dyDescent="0.25">
      <c r="A105" s="28"/>
      <c r="B105" s="11"/>
      <c r="C105" s="29"/>
      <c r="D105" s="10"/>
      <c r="E105" s="10"/>
      <c r="F105" s="10"/>
    </row>
    <row r="106" spans="1:6" ht="15.75" x14ac:dyDescent="0.25">
      <c r="A106" s="58"/>
      <c r="B106" s="59"/>
      <c r="C106" s="59"/>
      <c r="D106" s="59"/>
      <c r="E106" s="59"/>
      <c r="F106" s="59"/>
    </row>
    <row r="107" spans="1:6" ht="15.75" x14ac:dyDescent="0.25">
      <c r="A107" s="60" t="s">
        <v>103</v>
      </c>
      <c r="B107" s="61"/>
      <c r="C107" s="61"/>
      <c r="D107" s="61"/>
      <c r="E107" s="61"/>
      <c r="F107" s="61"/>
    </row>
    <row r="108" spans="1:6" ht="15" customHeight="1" x14ac:dyDescent="0.25">
      <c r="A108" s="10" t="s">
        <v>104</v>
      </c>
      <c r="B108" s="11">
        <v>340</v>
      </c>
      <c r="C108" s="30"/>
      <c r="D108" s="10"/>
      <c r="E108" s="16"/>
      <c r="F108" s="16"/>
    </row>
    <row r="109" spans="1:6" ht="15.75" x14ac:dyDescent="0.25">
      <c r="A109" s="10" t="s">
        <v>105</v>
      </c>
      <c r="B109" s="11">
        <v>341</v>
      </c>
      <c r="C109" s="27"/>
      <c r="D109" s="10"/>
      <c r="E109" s="10"/>
      <c r="F109" s="10"/>
    </row>
    <row r="110" spans="1:6" ht="31.5" x14ac:dyDescent="0.25">
      <c r="A110" s="10" t="s">
        <v>106</v>
      </c>
      <c r="B110" s="11">
        <v>350</v>
      </c>
      <c r="C110" s="26">
        <v>3700</v>
      </c>
      <c r="D110" s="11">
        <v>3103</v>
      </c>
      <c r="E110" s="11">
        <f>D110-C110</f>
        <v>-597</v>
      </c>
      <c r="F110" s="25">
        <f>D110/C110*100</f>
        <v>83.86486486486487</v>
      </c>
    </row>
    <row r="111" spans="1:6" ht="15" customHeight="1" x14ac:dyDescent="0.25">
      <c r="A111" s="47" t="s">
        <v>105</v>
      </c>
      <c r="B111" s="49">
        <v>351</v>
      </c>
      <c r="C111" s="62"/>
      <c r="D111" s="49"/>
      <c r="E111" s="47"/>
      <c r="F111" s="47"/>
    </row>
    <row r="112" spans="1:6" ht="15" customHeight="1" x14ac:dyDescent="0.25">
      <c r="A112" s="48"/>
      <c r="B112" s="50"/>
      <c r="C112" s="62"/>
      <c r="D112" s="50"/>
      <c r="E112" s="48"/>
      <c r="F112" s="48"/>
    </row>
    <row r="113" spans="1:6" ht="15.75" x14ac:dyDescent="0.25">
      <c r="A113" s="10" t="s">
        <v>107</v>
      </c>
      <c r="B113" s="11">
        <v>360</v>
      </c>
      <c r="C113" s="27"/>
      <c r="D113" s="11">
        <f>69+2+2</f>
        <v>73</v>
      </c>
      <c r="E113" s="10"/>
      <c r="F113" s="10"/>
    </row>
    <row r="114" spans="1:6" ht="15.75" x14ac:dyDescent="0.25">
      <c r="A114" s="10" t="s">
        <v>105</v>
      </c>
      <c r="B114" s="11">
        <v>361</v>
      </c>
      <c r="C114" s="27"/>
      <c r="D114" s="11"/>
      <c r="E114" s="10"/>
      <c r="F114" s="10"/>
    </row>
    <row r="115" spans="1:6" ht="15.75" x14ac:dyDescent="0.25">
      <c r="A115" s="10" t="s">
        <v>108</v>
      </c>
      <c r="B115" s="11">
        <v>370</v>
      </c>
      <c r="C115" s="27"/>
      <c r="D115" s="11"/>
      <c r="E115" s="10"/>
      <c r="F115" s="10"/>
    </row>
    <row r="116" spans="1:6" ht="15.75" x14ac:dyDescent="0.25">
      <c r="A116" s="10" t="s">
        <v>105</v>
      </c>
      <c r="B116" s="11">
        <v>371</v>
      </c>
      <c r="C116" s="27"/>
      <c r="D116" s="11"/>
      <c r="E116" s="10"/>
      <c r="F116" s="10"/>
    </row>
    <row r="117" spans="1:6" ht="31.5" x14ac:dyDescent="0.25">
      <c r="A117" s="10" t="s">
        <v>109</v>
      </c>
      <c r="B117" s="11">
        <v>380</v>
      </c>
      <c r="C117" s="26">
        <v>800</v>
      </c>
      <c r="D117" s="11">
        <v>27</v>
      </c>
      <c r="E117" s="11">
        <f>D117-C117</f>
        <v>-773</v>
      </c>
      <c r="F117" s="17">
        <f>D117/C117*100</f>
        <v>3.375</v>
      </c>
    </row>
    <row r="118" spans="1:6" ht="15.75" x14ac:dyDescent="0.25">
      <c r="A118" s="10" t="s">
        <v>105</v>
      </c>
      <c r="B118" s="11">
        <v>381</v>
      </c>
      <c r="C118" s="27"/>
      <c r="D118" s="11"/>
      <c r="E118" s="10"/>
      <c r="F118" s="10"/>
    </row>
    <row r="119" spans="1:6" ht="15.75" x14ac:dyDescent="0.25">
      <c r="A119" s="10" t="s">
        <v>110</v>
      </c>
      <c r="B119" s="11">
        <v>390</v>
      </c>
      <c r="C119" s="43">
        <v>4500</v>
      </c>
      <c r="D119" s="19">
        <f>D110+D113+D117</f>
        <v>3203</v>
      </c>
      <c r="E119" s="19">
        <f>D119-C119</f>
        <v>-1297</v>
      </c>
      <c r="F119" s="31">
        <f>D119/C119*100</f>
        <v>71.177777777777777</v>
      </c>
    </row>
    <row r="120" spans="1:6" ht="15" customHeight="1" x14ac:dyDescent="0.25">
      <c r="A120" s="10" t="s">
        <v>111</v>
      </c>
      <c r="B120" s="11">
        <v>391</v>
      </c>
      <c r="C120" s="27"/>
      <c r="D120" s="10"/>
      <c r="E120" s="10"/>
      <c r="F120" s="10"/>
    </row>
    <row r="121" spans="1:6" ht="15.75" x14ac:dyDescent="0.25">
      <c r="A121" s="52"/>
      <c r="B121" s="53"/>
      <c r="C121" s="53"/>
      <c r="D121" s="53"/>
      <c r="E121" s="53"/>
      <c r="F121" s="53"/>
    </row>
    <row r="122" spans="1:6" ht="15.75" x14ac:dyDescent="0.25">
      <c r="A122" s="54" t="s">
        <v>112</v>
      </c>
      <c r="B122" s="55"/>
      <c r="C122" s="55"/>
      <c r="D122" s="55"/>
      <c r="E122" s="55"/>
      <c r="F122" s="55"/>
    </row>
    <row r="123" spans="1:6" ht="15" customHeight="1" x14ac:dyDescent="0.25">
      <c r="A123" s="47" t="s">
        <v>113</v>
      </c>
      <c r="B123" s="49">
        <v>400</v>
      </c>
      <c r="C123" s="56">
        <v>300</v>
      </c>
      <c r="D123" s="49">
        <v>308</v>
      </c>
      <c r="E123" s="56">
        <f>D123-C123</f>
        <v>8</v>
      </c>
      <c r="F123" s="56">
        <f>D123/C123*100</f>
        <v>102.66666666666666</v>
      </c>
    </row>
    <row r="124" spans="1:6" ht="4.5" customHeight="1" x14ac:dyDescent="0.25">
      <c r="A124" s="48"/>
      <c r="B124" s="50"/>
      <c r="C124" s="57"/>
      <c r="D124" s="50"/>
      <c r="E124" s="57"/>
      <c r="F124" s="57"/>
    </row>
    <row r="125" spans="1:6" ht="15.75" x14ac:dyDescent="0.25">
      <c r="A125" s="10" t="s">
        <v>114</v>
      </c>
      <c r="B125" s="11">
        <v>410</v>
      </c>
      <c r="C125" s="11">
        <v>62590</v>
      </c>
      <c r="D125" s="11">
        <v>67177</v>
      </c>
      <c r="E125" s="11">
        <f>D125-C125</f>
        <v>4587</v>
      </c>
      <c r="F125" s="17">
        <f>D125/C125*100</f>
        <v>107.3286467486819</v>
      </c>
    </row>
    <row r="126" spans="1:6" ht="14.25" customHeight="1" x14ac:dyDescent="0.25">
      <c r="A126" s="47" t="s">
        <v>115</v>
      </c>
      <c r="B126" s="49">
        <v>420</v>
      </c>
      <c r="C126" s="51"/>
      <c r="D126" s="49">
        <v>0</v>
      </c>
      <c r="E126" s="47"/>
      <c r="F126" s="47"/>
    </row>
    <row r="127" spans="1:6" ht="4.5" customHeight="1" x14ac:dyDescent="0.25">
      <c r="A127" s="48"/>
      <c r="B127" s="50"/>
      <c r="C127" s="51"/>
      <c r="D127" s="50"/>
      <c r="E127" s="48"/>
      <c r="F127" s="48"/>
    </row>
    <row r="128" spans="1:6" ht="15.75" x14ac:dyDescent="0.25">
      <c r="A128" s="10" t="s">
        <v>116</v>
      </c>
      <c r="B128" s="11">
        <v>430</v>
      </c>
      <c r="C128" s="10"/>
      <c r="D128" s="11">
        <v>0</v>
      </c>
      <c r="E128" s="10"/>
      <c r="F128" s="10"/>
    </row>
    <row r="130" spans="1:6" ht="15.75" x14ac:dyDescent="0.25">
      <c r="A130" s="6" t="s">
        <v>117</v>
      </c>
      <c r="B130" s="32"/>
      <c r="C130" s="32"/>
      <c r="D130" s="33"/>
      <c r="E130" s="45" t="s">
        <v>25</v>
      </c>
      <c r="F130" s="45"/>
    </row>
    <row r="131" spans="1:6" x14ac:dyDescent="0.25">
      <c r="B131" s="46" t="s">
        <v>118</v>
      </c>
      <c r="C131" s="46"/>
      <c r="E131" s="46" t="s">
        <v>119</v>
      </c>
      <c r="F131" s="46"/>
    </row>
    <row r="132" spans="1:6" ht="15.75" x14ac:dyDescent="0.25">
      <c r="A132" s="6"/>
      <c r="B132" s="34"/>
      <c r="C132" s="34"/>
    </row>
    <row r="133" spans="1:6" ht="15.75" x14ac:dyDescent="0.25">
      <c r="A133" s="35"/>
      <c r="B133" s="34"/>
      <c r="C133" s="34"/>
      <c r="E133" s="36" t="s">
        <v>120</v>
      </c>
      <c r="F133" s="37"/>
    </row>
    <row r="134" spans="1:6" x14ac:dyDescent="0.25">
      <c r="E134" s="37" t="s">
        <v>121</v>
      </c>
      <c r="F134" s="37"/>
    </row>
    <row r="135" spans="1:6" x14ac:dyDescent="0.25">
      <c r="E135" s="37" t="s">
        <v>122</v>
      </c>
      <c r="F135" s="37"/>
    </row>
    <row r="136" spans="1:6" x14ac:dyDescent="0.25">
      <c r="E136" s="38"/>
      <c r="F136" s="38" t="s">
        <v>126</v>
      </c>
    </row>
    <row r="137" spans="1:6" x14ac:dyDescent="0.25">
      <c r="E137" s="37"/>
      <c r="F137" s="37"/>
    </row>
    <row r="138" spans="1:6" x14ac:dyDescent="0.25">
      <c r="E138" s="37"/>
      <c r="F138" s="37"/>
    </row>
    <row r="139" spans="1:6" ht="15.75" x14ac:dyDescent="0.25">
      <c r="E139" s="36" t="s">
        <v>120</v>
      </c>
      <c r="F139" s="37"/>
    </row>
    <row r="140" spans="1:6" x14ac:dyDescent="0.25">
      <c r="E140" s="37" t="s">
        <v>123</v>
      </c>
      <c r="F140" s="37"/>
    </row>
    <row r="141" spans="1:6" x14ac:dyDescent="0.25">
      <c r="E141" s="37" t="s">
        <v>124</v>
      </c>
      <c r="F141" s="37"/>
    </row>
    <row r="142" spans="1:6" x14ac:dyDescent="0.25">
      <c r="E142" s="38"/>
      <c r="F142" s="38" t="s">
        <v>125</v>
      </c>
    </row>
  </sheetData>
  <mergeCells count="62">
    <mergeCell ref="A17:F17"/>
    <mergeCell ref="A18:F18"/>
    <mergeCell ref="A16:F16"/>
    <mergeCell ref="E1:F1"/>
    <mergeCell ref="E2:G2"/>
    <mergeCell ref="E3:G3"/>
    <mergeCell ref="E4:G4"/>
    <mergeCell ref="B8:D8"/>
    <mergeCell ref="B9:D9"/>
    <mergeCell ref="B10:D10"/>
    <mergeCell ref="B11:D11"/>
    <mergeCell ref="B12:D12"/>
    <mergeCell ref="B13:D13"/>
    <mergeCell ref="B14:C14"/>
    <mergeCell ref="A19:E19"/>
    <mergeCell ref="A24:F24"/>
    <mergeCell ref="A55:A57"/>
    <mergeCell ref="B55:B57"/>
    <mergeCell ref="D55:D57"/>
    <mergeCell ref="E55:E57"/>
    <mergeCell ref="F55:F57"/>
    <mergeCell ref="C55:C56"/>
    <mergeCell ref="A72:F72"/>
    <mergeCell ref="A73:F73"/>
    <mergeCell ref="A79:A81"/>
    <mergeCell ref="B79:B81"/>
    <mergeCell ref="D79:D81"/>
    <mergeCell ref="E79:E80"/>
    <mergeCell ref="F79:F80"/>
    <mergeCell ref="A82:F82"/>
    <mergeCell ref="A83:F83"/>
    <mergeCell ref="A99:A100"/>
    <mergeCell ref="B99:B100"/>
    <mergeCell ref="D99:D100"/>
    <mergeCell ref="E99:E100"/>
    <mergeCell ref="F99:F100"/>
    <mergeCell ref="C99:C100"/>
    <mergeCell ref="A106:F106"/>
    <mergeCell ref="A107:F107"/>
    <mergeCell ref="A111:A112"/>
    <mergeCell ref="B111:B112"/>
    <mergeCell ref="C111:C112"/>
    <mergeCell ref="D111:D112"/>
    <mergeCell ref="E111:E112"/>
    <mergeCell ref="F111:F112"/>
    <mergeCell ref="A121:F121"/>
    <mergeCell ref="A122:F122"/>
    <mergeCell ref="A123:A124"/>
    <mergeCell ref="B123:B124"/>
    <mergeCell ref="D123:D124"/>
    <mergeCell ref="E123:E124"/>
    <mergeCell ref="F123:F124"/>
    <mergeCell ref="C123:C124"/>
    <mergeCell ref="E130:F130"/>
    <mergeCell ref="B131:C131"/>
    <mergeCell ref="E131:F131"/>
    <mergeCell ref="A126:A127"/>
    <mergeCell ref="B126:B127"/>
    <mergeCell ref="C126:C127"/>
    <mergeCell ref="D126:D127"/>
    <mergeCell ref="E126:E127"/>
    <mergeCell ref="F126:F127"/>
  </mergeCells>
  <pageMargins left="0.70866141732283472" right="0.70866141732283472" top="0.74803149606299213" bottom="0.74803149606299213" header="0.31496062992125984" footer="0.31496062992125984"/>
  <pageSetup paperSize="9" scale="68" fitToWidth="2" fitToHeight="2" orientation="landscape" verticalDpi="0" r:id="rId1"/>
  <rowBreaks count="3" manualBreakCount="3">
    <brk id="33" max="6" man="1"/>
    <brk id="82" max="16383" man="1"/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про виконання фінансового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2023-03-06T11:11:49Z</dcterms:modified>
</cp:coreProperties>
</file>